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227" activeTab="0"/>
  </bookViews>
  <sheets>
    <sheet name="Výsledky" sheetId="1" r:id="rId1"/>
    <sheet name="List2" sheetId="2" r:id="rId2"/>
    <sheet name="List3" sheetId="3" r:id="rId3"/>
  </sheets>
  <definedNames>
    <definedName name="_xlnm.Print_Area" localSheetId="0">'Výsledky'!$A$1:$O$47</definedName>
  </definedNames>
  <calcPr fullCalcOnLoad="1"/>
</workbook>
</file>

<file path=xl/sharedStrings.xml><?xml version="1.0" encoding="utf-8"?>
<sst xmlns="http://schemas.openxmlformats.org/spreadsheetml/2006/main" count="128" uniqueCount="85">
  <si>
    <t>pořadí</t>
  </si>
  <si>
    <t>číslo</t>
  </si>
  <si>
    <t>škola</t>
  </si>
  <si>
    <t>ročník</t>
  </si>
  <si>
    <t>p. zool.</t>
  </si>
  <si>
    <t>p. bot.</t>
  </si>
  <si>
    <t>celkem</t>
  </si>
  <si>
    <t>%</t>
  </si>
  <si>
    <t>příjmení a jméno</t>
  </si>
  <si>
    <t>hodnocení</t>
  </si>
  <si>
    <t>předseda hodnotící komise</t>
  </si>
  <si>
    <t>úspěšnost</t>
  </si>
  <si>
    <t>okres</t>
  </si>
  <si>
    <t>dosažitelná maxima</t>
  </si>
  <si>
    <t>Ʃ pozn.</t>
  </si>
  <si>
    <t>lab. úkol</t>
  </si>
  <si>
    <t>TU</t>
  </si>
  <si>
    <t>NA</t>
  </si>
  <si>
    <t>JI</t>
  </si>
  <si>
    <t>RK</t>
  </si>
  <si>
    <t>HK</t>
  </si>
  <si>
    <t>kraj Královéhradecký</t>
  </si>
  <si>
    <t>Hradec Králové</t>
  </si>
  <si>
    <t>Pozn.: při rovnosti bodů při stanovování pořadí rozhodoval výsledek z testu</t>
  </si>
  <si>
    <t>SOŠ veterinární, Hradec Králové</t>
  </si>
  <si>
    <t>Mgr. Bronislava Tocháčková</t>
  </si>
  <si>
    <t>test</t>
  </si>
  <si>
    <t>Pořadí</t>
  </si>
  <si>
    <t>Výsledková listina krajského kola 52. ročníku Biologické olympiády, kategorie D</t>
  </si>
  <si>
    <t>25. května 2018</t>
  </si>
  <si>
    <t>Veselský Štěpán</t>
  </si>
  <si>
    <t xml:space="preserve">Kolinská Anna </t>
  </si>
  <si>
    <t xml:space="preserve">Voženílková  Kateřina </t>
  </si>
  <si>
    <t xml:space="preserve">Strnad Matěj </t>
  </si>
  <si>
    <t xml:space="preserve">Klusáková Barbora </t>
  </si>
  <si>
    <t xml:space="preserve">Netopil David Ondřej </t>
  </si>
  <si>
    <t xml:space="preserve">Machaňová Petra </t>
  </si>
  <si>
    <t xml:space="preserve">Maříková Anna Marie </t>
  </si>
  <si>
    <t xml:space="preserve">Stárek Ladislav </t>
  </si>
  <si>
    <t xml:space="preserve">Dohnalová Kateřina </t>
  </si>
  <si>
    <t>Potoček Joel</t>
  </si>
  <si>
    <t xml:space="preserve">Košťálová Anna </t>
  </si>
  <si>
    <t>Pavlíčková Luisa</t>
  </si>
  <si>
    <t>ZŠ Úprkova, HK</t>
  </si>
  <si>
    <t>ZŠ Chlumec n. C.</t>
  </si>
  <si>
    <t>Biskupské G, HK</t>
  </si>
  <si>
    <t>ZŠ Svobodné Dvory</t>
  </si>
  <si>
    <t>ZŠ M.Horákové, HK</t>
  </si>
  <si>
    <t>Tepera Ondřej</t>
  </si>
  <si>
    <t>Jorová Hana</t>
  </si>
  <si>
    <t>Fitl Václav</t>
  </si>
  <si>
    <t>Vodnárková Adéla</t>
  </si>
  <si>
    <t>Krákorová Eva</t>
  </si>
  <si>
    <t>Erlebachova Aneta</t>
  </si>
  <si>
    <t>Menoušek Matyáš</t>
  </si>
  <si>
    <t>Franc Tomáš</t>
  </si>
  <si>
    <t>Grof Jáchym</t>
  </si>
  <si>
    <t>Křemenský Vojtěch</t>
  </si>
  <si>
    <t>Sajdlová Michaela</t>
  </si>
  <si>
    <t>Matulová Julie</t>
  </si>
  <si>
    <t>Souček Josef</t>
  </si>
  <si>
    <t>Fojt Martin</t>
  </si>
  <si>
    <t>Sýkorová Tereza</t>
  </si>
  <si>
    <t>Plevová Barbora</t>
  </si>
  <si>
    <t>Jakubcová Ema</t>
  </si>
  <si>
    <t>Klusák Jakub</t>
  </si>
  <si>
    <t>Havrdová Zuzana</t>
  </si>
  <si>
    <t>Kordová Alexandra</t>
  </si>
  <si>
    <t>Pražáková Nela</t>
  </si>
  <si>
    <t xml:space="preserve">ZŠ Bílá Třemešná </t>
  </si>
  <si>
    <t>ZŠ Gutha-Jarkovského, Kostelec nad Orlicí</t>
  </si>
  <si>
    <t>Gymnázium Dobruška</t>
  </si>
  <si>
    <t>ZŠ Opočno</t>
  </si>
  <si>
    <t>Gymnázium F. M. Pelcla</t>
  </si>
  <si>
    <t xml:space="preserve">ZŠ Husova,  Jičín </t>
  </si>
  <si>
    <t xml:space="preserve">ZŠ a MŠ Krčín, Nové Město nad Metují </t>
  </si>
  <si>
    <t xml:space="preserve">Jiráskovo gymnázium, Náchod </t>
  </si>
  <si>
    <t>ZŠ Náchod, Komenského</t>
  </si>
  <si>
    <t>Gymnázium Trutnov</t>
  </si>
  <si>
    <t>Gymnázium Vrchlabí</t>
  </si>
  <si>
    <t>ZŠ Vrchlabí, náměstí Míru 283</t>
  </si>
  <si>
    <t>Gymnázium a SOŠ Hostinné</t>
  </si>
  <si>
    <t xml:space="preserve">ZŠ Schulzovy sady, Dvůr Králové n Labem </t>
  </si>
  <si>
    <t>Základní škola Trutnov, Komenského 399</t>
  </si>
  <si>
    <t>MAXIM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</si>
</sst>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  <numFmt numFmtId="170" formatCode="[$¥€-2]\ #\ ##,000_);[Red]\([$€-2]\ #\ ##,000\)"/>
    <numFmt numFmtId="171" formatCode="0.0%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0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name val="Arial Narrow"/>
      <family val="2"/>
    </font>
    <font>
      <sz val="11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Calibri"/>
      <family val="2"/>
    </font>
    <font>
      <b/>
      <sz val="16"/>
      <color indexed="2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b/>
      <sz val="16"/>
      <color rgb="FF007B5B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7B5B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51" fillId="0" borderId="0" applyNumberFormat="0" applyFill="0" applyBorder="0" applyAlignment="0" applyProtection="0"/>
    <xf numFmtId="0" fontId="0" fillId="18" borderId="6" applyNumberFormat="0" applyAlignment="0" applyProtection="0"/>
    <xf numFmtId="0" fontId="1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49" fontId="30" fillId="0" borderId="0" xfId="51" applyNumberFormat="1" applyFont="1" applyFill="1" applyBorder="1" applyAlignment="1">
      <alignment horizontal="center" vertical="center"/>
      <protection/>
    </xf>
    <xf numFmtId="49" fontId="30" fillId="0" borderId="0" xfId="51" applyNumberFormat="1" applyFont="1" applyFill="1" applyBorder="1" applyAlignment="1">
      <alignment horizontal="center"/>
      <protection/>
    </xf>
    <xf numFmtId="0" fontId="30" fillId="0" borderId="0" xfId="5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49" fontId="31" fillId="0" borderId="12" xfId="51" applyNumberFormat="1" applyFont="1" applyFill="1" applyBorder="1" applyAlignment="1">
      <alignment horizontal="center" vertical="center" wrapText="1"/>
      <protection/>
    </xf>
    <xf numFmtId="164" fontId="32" fillId="0" borderId="12" xfId="0" applyNumberFormat="1" applyFont="1" applyFill="1" applyBorder="1" applyAlignment="1">
      <alignment horizontal="center"/>
    </xf>
    <xf numFmtId="164" fontId="32" fillId="0" borderId="12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64" fontId="39" fillId="24" borderId="12" xfId="0" applyNumberFormat="1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64" fontId="32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/>
    </xf>
    <xf numFmtId="1" fontId="32" fillId="0" borderId="16" xfId="0" applyNumberFormat="1" applyFont="1" applyFill="1" applyBorder="1" applyAlignment="1">
      <alignment horizontal="center"/>
    </xf>
    <xf numFmtId="171" fontId="32" fillId="0" borderId="12" xfId="55" applyNumberFormat="1" applyFont="1" applyFill="1" applyBorder="1" applyAlignment="1" applyProtection="1">
      <alignment horizontal="center"/>
      <protection/>
    </xf>
    <xf numFmtId="0" fontId="18" fillId="0" borderId="17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9" fontId="31" fillId="24" borderId="12" xfId="51" applyNumberFormat="1" applyFont="1" applyFill="1" applyBorder="1" applyAlignment="1">
      <alignment horizontal="center" vertical="center" wrapText="1"/>
      <protection/>
    </xf>
    <xf numFmtId="0" fontId="30" fillId="24" borderId="12" xfId="51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 wrapText="1"/>
    </xf>
    <xf numFmtId="0" fontId="26" fillId="0" borderId="0" xfId="51" applyNumberFormat="1" applyFont="1" applyFill="1" applyBorder="1" applyAlignment="1">
      <alignment horizontal="center"/>
      <protection/>
    </xf>
    <xf numFmtId="0" fontId="26" fillId="0" borderId="0" xfId="51" applyNumberFormat="1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left" vertical="center"/>
    </xf>
    <xf numFmtId="0" fontId="54" fillId="24" borderId="12" xfId="0" applyFont="1" applyFill="1" applyBorder="1" applyAlignment="1">
      <alignment horizontal="left" vertical="center" wrapText="1"/>
    </xf>
    <xf numFmtId="0" fontId="53" fillId="24" borderId="12" xfId="0" applyFont="1" applyFill="1" applyBorder="1" applyAlignment="1">
      <alignment horizontal="center" vertical="center" wrapText="1"/>
    </xf>
    <xf numFmtId="0" fontId="55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1" fontId="32" fillId="0" borderId="22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164" fontId="32" fillId="0" borderId="23" xfId="0" applyNumberFormat="1" applyFont="1" applyBorder="1" applyAlignment="1">
      <alignment horizontal="center"/>
    </xf>
    <xf numFmtId="164" fontId="32" fillId="0" borderId="23" xfId="0" applyNumberFormat="1" applyFont="1" applyFill="1" applyBorder="1" applyAlignment="1">
      <alignment horizontal="center"/>
    </xf>
    <xf numFmtId="164" fontId="32" fillId="0" borderId="23" xfId="0" applyNumberFormat="1" applyFont="1" applyBorder="1" applyAlignment="1">
      <alignment horizontal="center"/>
    </xf>
    <xf numFmtId="171" fontId="32" fillId="0" borderId="23" xfId="55" applyNumberFormat="1" applyFont="1" applyFill="1" applyBorder="1" applyAlignment="1" applyProtection="1">
      <alignment horizontal="center"/>
      <protection/>
    </xf>
    <xf numFmtId="0" fontId="0" fillId="24" borderId="24" xfId="0" applyFont="1" applyFill="1" applyBorder="1" applyAlignment="1">
      <alignment horizontal="center" vertical="center"/>
    </xf>
    <xf numFmtId="0" fontId="31" fillId="0" borderId="24" xfId="0" applyFont="1" applyBorder="1" applyAlignment="1">
      <alignment vertical="center" wrapText="1"/>
    </xf>
    <xf numFmtId="49" fontId="31" fillId="0" borderId="24" xfId="51" applyNumberFormat="1" applyFont="1" applyFill="1" applyBorder="1" applyAlignment="1">
      <alignment horizontal="center" vertical="center"/>
      <protection/>
    </xf>
    <xf numFmtId="0" fontId="33" fillId="24" borderId="24" xfId="0" applyFont="1" applyFill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/>
    </xf>
    <xf numFmtId="164" fontId="28" fillId="0" borderId="12" xfId="0" applyNumberFormat="1" applyFont="1" applyFill="1" applyBorder="1" applyAlignment="1">
      <alignment horizontal="center"/>
    </xf>
    <xf numFmtId="164" fontId="28" fillId="0" borderId="12" xfId="0" applyNumberFormat="1" applyFont="1" applyBorder="1" applyAlignment="1">
      <alignment horizontal="center"/>
    </xf>
    <xf numFmtId="171" fontId="28" fillId="0" borderId="12" xfId="55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55" fillId="24" borderId="23" xfId="0" applyFont="1" applyFill="1" applyBorder="1" applyAlignment="1">
      <alignment horizontal="center" vertical="center" wrapText="1"/>
    </xf>
    <xf numFmtId="0" fontId="56" fillId="24" borderId="23" xfId="0" applyFont="1" applyFill="1" applyBorder="1" applyAlignment="1">
      <alignment horizontal="left" vertical="center" wrapText="1"/>
    </xf>
    <xf numFmtId="49" fontId="35" fillId="0" borderId="23" xfId="51" applyNumberFormat="1" applyFont="1" applyFill="1" applyBorder="1" applyAlignment="1">
      <alignment horizontal="center" vertical="center" wrapText="1"/>
      <protection/>
    </xf>
    <xf numFmtId="0" fontId="34" fillId="0" borderId="25" xfId="0" applyFont="1" applyFill="1" applyBorder="1" applyAlignment="1">
      <alignment horizontal="center" vertical="center"/>
    </xf>
    <xf numFmtId="164" fontId="45" fillId="24" borderId="23" xfId="0" applyNumberFormat="1" applyFont="1" applyFill="1" applyBorder="1" applyAlignment="1">
      <alignment horizontal="center"/>
    </xf>
    <xf numFmtId="0" fontId="35" fillId="0" borderId="12" xfId="0" applyFont="1" applyBorder="1" applyAlignment="1">
      <alignment vertical="center" wrapText="1"/>
    </xf>
    <xf numFmtId="49" fontId="35" fillId="0" borderId="12" xfId="51" applyNumberFormat="1" applyFont="1" applyFill="1" applyBorder="1" applyAlignment="1">
      <alignment horizontal="center" vertical="center"/>
      <protection/>
    </xf>
    <xf numFmtId="0" fontId="36" fillId="0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/>
    </xf>
    <xf numFmtId="49" fontId="35" fillId="0" borderId="12" xfId="51" applyNumberFormat="1" applyFont="1" applyFill="1" applyBorder="1" applyAlignment="1">
      <alignment horizontal="center" vertical="center" wrapText="1"/>
      <protection/>
    </xf>
    <xf numFmtId="0" fontId="23" fillId="0" borderId="12" xfId="0" applyNumberFormat="1" applyFont="1" applyBorder="1" applyAlignment="1">
      <alignment horizontal="center"/>
    </xf>
    <xf numFmtId="0" fontId="56" fillId="24" borderId="12" xfId="0" applyFont="1" applyFill="1" applyBorder="1" applyAlignment="1">
      <alignment horizontal="left" vertical="center" wrapText="1"/>
    </xf>
    <xf numFmtId="0" fontId="34" fillId="0" borderId="12" xfId="51" applyFont="1" applyFill="1" applyBorder="1" applyAlignment="1">
      <alignment horizontal="center" vertical="center"/>
      <protection/>
    </xf>
    <xf numFmtId="164" fontId="45" fillId="24" borderId="12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49" fontId="35" fillId="24" borderId="12" xfId="51" applyNumberFormat="1" applyFont="1" applyFill="1" applyBorder="1" applyAlignment="1">
      <alignment horizontal="center" vertical="center" wrapText="1"/>
      <protection/>
    </xf>
    <xf numFmtId="0" fontId="36" fillId="24" borderId="12" xfId="51" applyFont="1" applyFill="1" applyBorder="1" applyAlignment="1">
      <alignment horizontal="center" vertical="center"/>
      <protection/>
    </xf>
    <xf numFmtId="0" fontId="34" fillId="24" borderId="12" xfId="0" applyNumberFormat="1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/>
    </xf>
    <xf numFmtId="0" fontId="34" fillId="0" borderId="12" xfId="51" applyFont="1" applyFill="1" applyBorder="1" applyAlignment="1">
      <alignment horizontal="center"/>
      <protection/>
    </xf>
    <xf numFmtId="0" fontId="57" fillId="24" borderId="12" xfId="48" applyFont="1" applyFill="1" applyBorder="1" applyAlignment="1">
      <alignment horizontal="center"/>
      <protection/>
    </xf>
    <xf numFmtId="0" fontId="34" fillId="0" borderId="12" xfId="0" applyNumberFormat="1" applyFont="1" applyFill="1" applyBorder="1" applyAlignment="1">
      <alignment horizontal="center" vertical="center"/>
    </xf>
    <xf numFmtId="0" fontId="23" fillId="24" borderId="12" xfId="48" applyFont="1" applyFill="1" applyBorder="1" applyAlignment="1">
      <alignment horizontal="center" wrapText="1"/>
      <protection/>
    </xf>
    <xf numFmtId="0" fontId="35" fillId="0" borderId="12" xfId="51" applyFont="1" applyFill="1" applyBorder="1" applyAlignment="1">
      <alignment vertical="center"/>
      <protection/>
    </xf>
    <xf numFmtId="0" fontId="36" fillId="0" borderId="12" xfId="51" applyFont="1" applyFill="1" applyBorder="1" applyAlignment="1">
      <alignment horizontal="center" vertical="center"/>
      <protection/>
    </xf>
    <xf numFmtId="164" fontId="32" fillId="0" borderId="12" xfId="0" applyNumberFormat="1" applyFont="1" applyFill="1" applyBorder="1" applyAlignment="1">
      <alignment horizontal="center"/>
    </xf>
    <xf numFmtId="0" fontId="56" fillId="24" borderId="12" xfId="0" applyFont="1" applyFill="1" applyBorder="1" applyAlignment="1">
      <alignment horizontal="left" vertical="center"/>
    </xf>
    <xf numFmtId="0" fontId="27" fillId="0" borderId="2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51" applyFont="1" applyFill="1" applyBorder="1" applyAlignment="1">
      <alignment/>
      <protection/>
    </xf>
    <xf numFmtId="49" fontId="35" fillId="24" borderId="0" xfId="51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Border="1" applyAlignment="1">
      <alignment horizontal="center"/>
    </xf>
    <xf numFmtId="164" fontId="45" fillId="24" borderId="0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171" fontId="32" fillId="0" borderId="0" xfId="55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30" xfId="0" applyFont="1" applyBorder="1" applyAlignment="1">
      <alignment/>
    </xf>
    <xf numFmtId="1" fontId="32" fillId="0" borderId="31" xfId="0" applyNumberFormat="1" applyFont="1" applyFill="1" applyBorder="1" applyAlignment="1">
      <alignment horizontal="center" vertical="center"/>
    </xf>
    <xf numFmtId="1" fontId="32" fillId="0" borderId="32" xfId="0" applyNumberFormat="1" applyFont="1" applyFill="1" applyBorder="1" applyAlignment="1">
      <alignment horizontal="center" vertical="center"/>
    </xf>
    <xf numFmtId="0" fontId="34" fillId="0" borderId="25" xfId="51" applyFont="1" applyFill="1" applyBorder="1" applyAlignment="1">
      <alignment vertical="center"/>
      <protection/>
    </xf>
    <xf numFmtId="0" fontId="34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horizontal="left" vertical="center"/>
    </xf>
    <xf numFmtId="0" fontId="34" fillId="0" borderId="12" xfId="51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vertical="center" wrapText="1"/>
    </xf>
    <xf numFmtId="0" fontId="58" fillId="24" borderId="12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vertical="center"/>
    </xf>
    <xf numFmtId="0" fontId="58" fillId="24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0" fontId="59" fillId="24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/>
    </xf>
    <xf numFmtId="1" fontId="28" fillId="0" borderId="32" xfId="0" applyNumberFormat="1" applyFont="1" applyFill="1" applyBorder="1" applyAlignment="1">
      <alignment horizontal="center" vertical="center"/>
    </xf>
    <xf numFmtId="1" fontId="28" fillId="0" borderId="33" xfId="0" applyNumberFormat="1" applyFont="1" applyFill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/>
    </xf>
    <xf numFmtId="164" fontId="28" fillId="0" borderId="34" xfId="0" applyNumberFormat="1" applyFont="1" applyFill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164" fontId="28" fillId="0" borderId="34" xfId="0" applyNumberFormat="1" applyFont="1" applyBorder="1" applyAlignment="1">
      <alignment horizontal="center"/>
    </xf>
    <xf numFmtId="171" fontId="28" fillId="0" borderId="34" xfId="55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164" fontId="32" fillId="0" borderId="36" xfId="0" applyNumberFormat="1" applyFont="1" applyFill="1" applyBorder="1" applyAlignment="1">
      <alignment horizontal="center" vertical="center"/>
    </xf>
    <xf numFmtId="164" fontId="32" fillId="0" borderId="36" xfId="0" applyNumberFormat="1" applyFont="1" applyBorder="1" applyAlignment="1">
      <alignment horizontal="center" vertical="center"/>
    </xf>
    <xf numFmtId="164" fontId="32" fillId="0" borderId="23" xfId="0" applyNumberFormat="1" applyFont="1" applyFill="1" applyBorder="1" applyAlignment="1">
      <alignment horizontal="center" vertical="center"/>
    </xf>
    <xf numFmtId="164" fontId="32" fillId="0" borderId="23" xfId="0" applyNumberFormat="1" applyFont="1" applyBorder="1" applyAlignment="1">
      <alignment horizontal="center" vertical="center"/>
    </xf>
    <xf numFmtId="171" fontId="32" fillId="0" borderId="23" xfId="55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_2008_BiO_D_vysledkovka" xfId="51"/>
    <cellStyle name="Followed Hyperlink" xfId="52"/>
    <cellStyle name="Poznámka" xfId="53"/>
    <cellStyle name="Poznámka 2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95" zoomScaleNormal="95" zoomScaleSheetLayoutView="144" zoomScalePageLayoutView="90" workbookViewId="0" topLeftCell="B1">
      <selection activeCell="Q13" sqref="Q13"/>
    </sheetView>
  </sheetViews>
  <sheetFormatPr defaultColWidth="11.57421875" defaultRowHeight="15"/>
  <cols>
    <col min="1" max="1" width="5.7109375" style="1" hidden="1" customWidth="1"/>
    <col min="2" max="2" width="5.7109375" style="1" customWidth="1"/>
    <col min="3" max="3" width="4.421875" style="1" customWidth="1"/>
    <col min="4" max="4" width="34.140625" style="1" customWidth="1"/>
    <col min="5" max="5" width="40.57421875" style="1" customWidth="1"/>
    <col min="6" max="6" width="6.28125" style="1" customWidth="1"/>
    <col min="7" max="7" width="6.421875" style="2" customWidth="1"/>
    <col min="8" max="10" width="6.421875" style="1" customWidth="1"/>
    <col min="11" max="11" width="6.140625" style="1" customWidth="1"/>
    <col min="12" max="12" width="7.57421875" style="1" customWidth="1"/>
    <col min="13" max="13" width="7.00390625" style="3" customWidth="1"/>
    <col min="14" max="14" width="7.57421875" style="1" customWidth="1"/>
    <col min="15" max="15" width="14.8515625" style="1" customWidth="1"/>
    <col min="16" max="249" width="9.00390625" style="1" customWidth="1"/>
    <col min="250" max="16384" width="11.57421875" style="1" customWidth="1"/>
  </cols>
  <sheetData>
    <row r="1" spans="1:15" ht="21">
      <c r="A1" s="161" t="s">
        <v>28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5" ht="21">
      <c r="A2" s="165" t="s">
        <v>21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</row>
    <row r="3" spans="1:15" ht="9.75" customHeight="1" thickBot="1">
      <c r="A3" s="40"/>
      <c r="B3" s="4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7" ht="12.75" customHeight="1" thickBot="1">
      <c r="A4" s="31" t="s">
        <v>0</v>
      </c>
      <c r="B4" s="52" t="s">
        <v>27</v>
      </c>
      <c r="C4" s="53" t="s">
        <v>1</v>
      </c>
      <c r="D4" s="54" t="s">
        <v>8</v>
      </c>
      <c r="E4" s="55" t="s">
        <v>2</v>
      </c>
      <c r="F4" s="56" t="s">
        <v>12</v>
      </c>
      <c r="G4" s="57" t="s">
        <v>3</v>
      </c>
      <c r="H4" s="57" t="s">
        <v>26</v>
      </c>
      <c r="I4" s="58" t="s">
        <v>5</v>
      </c>
      <c r="J4" s="59" t="s">
        <v>4</v>
      </c>
      <c r="K4" s="57" t="s">
        <v>14</v>
      </c>
      <c r="L4" s="57" t="s">
        <v>15</v>
      </c>
      <c r="M4" s="57" t="s">
        <v>6</v>
      </c>
      <c r="N4" s="60" t="s">
        <v>7</v>
      </c>
      <c r="O4" s="63" t="s">
        <v>9</v>
      </c>
      <c r="Q4" s="10"/>
    </row>
    <row r="5" spans="1:17" ht="12.75" customHeight="1" thickBot="1">
      <c r="A5" s="32">
        <v>2</v>
      </c>
      <c r="B5" s="131">
        <v>1</v>
      </c>
      <c r="C5" s="83">
        <v>3</v>
      </c>
      <c r="D5" s="84" t="s">
        <v>32</v>
      </c>
      <c r="E5" s="133" t="s">
        <v>45</v>
      </c>
      <c r="F5" s="85" t="s">
        <v>20</v>
      </c>
      <c r="G5" s="86">
        <v>7</v>
      </c>
      <c r="H5" s="87">
        <v>89</v>
      </c>
      <c r="I5" s="67">
        <v>16</v>
      </c>
      <c r="J5" s="67">
        <v>12.5</v>
      </c>
      <c r="K5" s="68">
        <f aca="true" t="shared" si="0" ref="K5:K39">I5+J5</f>
        <v>28.5</v>
      </c>
      <c r="L5" s="69">
        <v>26</v>
      </c>
      <c r="M5" s="69">
        <f aca="true" t="shared" si="1" ref="M5:M39">H5+K5+L5</f>
        <v>143.5</v>
      </c>
      <c r="N5" s="70">
        <f aca="true" t="shared" si="2" ref="N5:N39">M5/163</f>
        <v>0.8803680981595092</v>
      </c>
      <c r="O5" s="61" t="str">
        <f aca="true" t="shared" si="3" ref="O5:O38">IF(N5&gt;59.5%,"uspěsný řešitel","řešitel")</f>
        <v>uspěsný řešitel</v>
      </c>
      <c r="P5" s="6"/>
      <c r="Q5" s="6"/>
    </row>
    <row r="6" spans="1:17" ht="12.75" customHeight="1">
      <c r="A6" s="33">
        <v>14</v>
      </c>
      <c r="B6" s="132">
        <v>2</v>
      </c>
      <c r="C6" s="29">
        <v>31</v>
      </c>
      <c r="D6" s="88" t="s">
        <v>63</v>
      </c>
      <c r="E6" s="134" t="s">
        <v>74</v>
      </c>
      <c r="F6" s="89" t="s">
        <v>18</v>
      </c>
      <c r="G6" s="90">
        <v>6</v>
      </c>
      <c r="H6" s="91">
        <v>84</v>
      </c>
      <c r="I6" s="30">
        <v>14.5</v>
      </c>
      <c r="J6" s="30">
        <v>15.5</v>
      </c>
      <c r="K6" s="19">
        <f t="shared" si="0"/>
        <v>30</v>
      </c>
      <c r="L6" s="20">
        <v>27</v>
      </c>
      <c r="M6" s="20">
        <f t="shared" si="1"/>
        <v>141</v>
      </c>
      <c r="N6" s="34">
        <f t="shared" si="2"/>
        <v>0.8650306748466258</v>
      </c>
      <c r="O6" s="61" t="str">
        <f t="shared" si="3"/>
        <v>uspěsný řešitel</v>
      </c>
      <c r="P6" s="6"/>
      <c r="Q6" s="6"/>
    </row>
    <row r="7" spans="1:17" ht="12.75" customHeight="1">
      <c r="A7" s="64">
        <v>1</v>
      </c>
      <c r="B7" s="132">
        <v>3</v>
      </c>
      <c r="C7" s="29">
        <v>2</v>
      </c>
      <c r="D7" s="92" t="s">
        <v>66</v>
      </c>
      <c r="E7" s="135" t="s">
        <v>75</v>
      </c>
      <c r="F7" s="93" t="s">
        <v>17</v>
      </c>
      <c r="G7" s="94">
        <v>7</v>
      </c>
      <c r="H7" s="91">
        <v>84</v>
      </c>
      <c r="I7" s="30">
        <v>13</v>
      </c>
      <c r="J7" s="30">
        <v>11</v>
      </c>
      <c r="K7" s="19">
        <f t="shared" si="0"/>
        <v>24</v>
      </c>
      <c r="L7" s="20">
        <v>24</v>
      </c>
      <c r="M7" s="20">
        <f t="shared" si="1"/>
        <v>132</v>
      </c>
      <c r="N7" s="34">
        <f t="shared" si="2"/>
        <v>0.8098159509202454</v>
      </c>
      <c r="O7" s="62" t="str">
        <f t="shared" si="3"/>
        <v>uspěsný řešitel</v>
      </c>
      <c r="P7" s="7"/>
      <c r="Q7" s="7"/>
    </row>
    <row r="8" spans="1:17" ht="12.75" customHeight="1">
      <c r="A8" s="64">
        <v>22</v>
      </c>
      <c r="B8" s="132">
        <v>4</v>
      </c>
      <c r="C8" s="50">
        <v>11</v>
      </c>
      <c r="D8" s="95" t="s">
        <v>37</v>
      </c>
      <c r="E8" s="136" t="s">
        <v>45</v>
      </c>
      <c r="F8" s="93" t="s">
        <v>20</v>
      </c>
      <c r="G8" s="96">
        <v>7</v>
      </c>
      <c r="H8" s="97">
        <v>81</v>
      </c>
      <c r="I8" s="30">
        <v>14</v>
      </c>
      <c r="J8" s="30">
        <v>10</v>
      </c>
      <c r="K8" s="19">
        <f t="shared" si="0"/>
        <v>24</v>
      </c>
      <c r="L8" s="20">
        <v>25</v>
      </c>
      <c r="M8" s="20">
        <f t="shared" si="1"/>
        <v>130</v>
      </c>
      <c r="N8" s="34">
        <f t="shared" si="2"/>
        <v>0.7975460122699386</v>
      </c>
      <c r="O8" s="62" t="str">
        <f t="shared" si="3"/>
        <v>uspěsný řešitel</v>
      </c>
      <c r="P8" s="6"/>
      <c r="Q8" s="6"/>
    </row>
    <row r="9" spans="1:17" ht="12.75" customHeight="1">
      <c r="A9" s="64">
        <v>29</v>
      </c>
      <c r="B9" s="132">
        <v>5</v>
      </c>
      <c r="C9" s="50">
        <v>26</v>
      </c>
      <c r="D9" s="95" t="s">
        <v>30</v>
      </c>
      <c r="E9" s="137" t="s">
        <v>43</v>
      </c>
      <c r="F9" s="93" t="s">
        <v>20</v>
      </c>
      <c r="G9" s="98">
        <v>7</v>
      </c>
      <c r="H9" s="97">
        <v>72</v>
      </c>
      <c r="I9" s="30">
        <v>15.5</v>
      </c>
      <c r="J9" s="30">
        <v>14</v>
      </c>
      <c r="K9" s="19">
        <f t="shared" si="0"/>
        <v>29.5</v>
      </c>
      <c r="L9" s="20">
        <v>27</v>
      </c>
      <c r="M9" s="20">
        <f t="shared" si="1"/>
        <v>128.5</v>
      </c>
      <c r="N9" s="34">
        <f t="shared" si="2"/>
        <v>0.7883435582822086</v>
      </c>
      <c r="O9" s="62" t="str">
        <f t="shared" si="3"/>
        <v>uspěsný řešitel</v>
      </c>
      <c r="P9" s="7"/>
      <c r="Q9" s="7"/>
    </row>
    <row r="10" spans="1:17" ht="12.75" customHeight="1">
      <c r="A10" s="64">
        <v>3</v>
      </c>
      <c r="B10" s="132">
        <v>6</v>
      </c>
      <c r="C10" s="50">
        <v>24</v>
      </c>
      <c r="D10" s="95" t="s">
        <v>36</v>
      </c>
      <c r="E10" s="137" t="s">
        <v>46</v>
      </c>
      <c r="F10" s="93" t="s">
        <v>20</v>
      </c>
      <c r="G10" s="98">
        <v>7</v>
      </c>
      <c r="H10" s="91">
        <v>81</v>
      </c>
      <c r="I10" s="30">
        <v>10</v>
      </c>
      <c r="J10" s="30">
        <v>11</v>
      </c>
      <c r="K10" s="19">
        <f t="shared" si="0"/>
        <v>21</v>
      </c>
      <c r="L10" s="20">
        <v>26</v>
      </c>
      <c r="M10" s="20">
        <f t="shared" si="1"/>
        <v>128</v>
      </c>
      <c r="N10" s="34">
        <f t="shared" si="2"/>
        <v>0.7852760736196319</v>
      </c>
      <c r="O10" s="62" t="str">
        <f t="shared" si="3"/>
        <v>uspěsný řešitel</v>
      </c>
      <c r="P10" s="8"/>
      <c r="Q10" s="8"/>
    </row>
    <row r="11" spans="1:17" ht="12.75" customHeight="1">
      <c r="A11" s="64">
        <v>28</v>
      </c>
      <c r="B11" s="132">
        <v>7</v>
      </c>
      <c r="C11" s="28">
        <v>20</v>
      </c>
      <c r="D11" s="95" t="s">
        <v>51</v>
      </c>
      <c r="E11" s="138" t="s">
        <v>79</v>
      </c>
      <c r="F11" s="99" t="s">
        <v>16</v>
      </c>
      <c r="G11" s="100">
        <v>7</v>
      </c>
      <c r="H11" s="97">
        <v>76</v>
      </c>
      <c r="I11" s="30">
        <v>13</v>
      </c>
      <c r="J11" s="30">
        <v>6</v>
      </c>
      <c r="K11" s="19">
        <f t="shared" si="0"/>
        <v>19</v>
      </c>
      <c r="L11" s="20">
        <v>26</v>
      </c>
      <c r="M11" s="20">
        <f t="shared" si="1"/>
        <v>121</v>
      </c>
      <c r="N11" s="34">
        <f t="shared" si="2"/>
        <v>0.7423312883435583</v>
      </c>
      <c r="O11" s="62" t="str">
        <f t="shared" si="3"/>
        <v>uspěsný řešitel</v>
      </c>
      <c r="P11" s="7"/>
      <c r="Q11" s="7"/>
    </row>
    <row r="12" spans="1:17" ht="12.75" customHeight="1">
      <c r="A12" s="64">
        <v>5</v>
      </c>
      <c r="B12" s="132">
        <v>8</v>
      </c>
      <c r="C12" s="28">
        <v>27</v>
      </c>
      <c r="D12" s="95" t="s">
        <v>54</v>
      </c>
      <c r="E12" s="138" t="s">
        <v>80</v>
      </c>
      <c r="F12" s="99" t="s">
        <v>16</v>
      </c>
      <c r="G12" s="102">
        <v>6</v>
      </c>
      <c r="H12" s="97">
        <v>74</v>
      </c>
      <c r="I12" s="30">
        <v>13</v>
      </c>
      <c r="J12" s="30">
        <v>7.5</v>
      </c>
      <c r="K12" s="19">
        <f t="shared" si="0"/>
        <v>20.5</v>
      </c>
      <c r="L12" s="20">
        <v>26</v>
      </c>
      <c r="M12" s="20">
        <f t="shared" si="1"/>
        <v>120.5</v>
      </c>
      <c r="N12" s="34">
        <f t="shared" si="2"/>
        <v>0.7392638036809815</v>
      </c>
      <c r="O12" s="62" t="str">
        <f t="shared" si="3"/>
        <v>uspěsný řešitel</v>
      </c>
      <c r="P12" s="7"/>
      <c r="Q12" s="7"/>
    </row>
    <row r="13" spans="1:17" ht="12.75" customHeight="1">
      <c r="A13" s="64">
        <v>12</v>
      </c>
      <c r="B13" s="132">
        <v>9</v>
      </c>
      <c r="C13" s="28">
        <v>10</v>
      </c>
      <c r="D13" s="92" t="s">
        <v>58</v>
      </c>
      <c r="E13" s="136" t="s">
        <v>70</v>
      </c>
      <c r="F13" s="99" t="s">
        <v>19</v>
      </c>
      <c r="G13" s="101">
        <v>7</v>
      </c>
      <c r="H13" s="97">
        <v>64.5</v>
      </c>
      <c r="I13" s="30">
        <v>17</v>
      </c>
      <c r="J13" s="30">
        <v>14</v>
      </c>
      <c r="K13" s="19">
        <f t="shared" si="0"/>
        <v>31</v>
      </c>
      <c r="L13" s="20">
        <v>25</v>
      </c>
      <c r="M13" s="20">
        <f t="shared" si="1"/>
        <v>120.5</v>
      </c>
      <c r="N13" s="34">
        <f t="shared" si="2"/>
        <v>0.7392638036809815</v>
      </c>
      <c r="O13" s="62" t="str">
        <f t="shared" si="3"/>
        <v>uspěsný řešitel</v>
      </c>
      <c r="P13" s="6"/>
      <c r="Q13" s="6"/>
    </row>
    <row r="14" spans="1:17" ht="12.75" customHeight="1">
      <c r="A14" s="64">
        <v>30</v>
      </c>
      <c r="B14" s="132">
        <v>10</v>
      </c>
      <c r="C14" s="50">
        <v>4</v>
      </c>
      <c r="D14" s="95" t="s">
        <v>33</v>
      </c>
      <c r="E14" s="137" t="s">
        <v>44</v>
      </c>
      <c r="F14" s="93" t="s">
        <v>20</v>
      </c>
      <c r="G14" s="103">
        <v>6</v>
      </c>
      <c r="H14" s="91">
        <v>73</v>
      </c>
      <c r="I14" s="30">
        <v>10</v>
      </c>
      <c r="J14" s="30">
        <v>13</v>
      </c>
      <c r="K14" s="19">
        <f t="shared" si="0"/>
        <v>23</v>
      </c>
      <c r="L14" s="20">
        <v>23</v>
      </c>
      <c r="M14" s="20">
        <f t="shared" si="1"/>
        <v>119</v>
      </c>
      <c r="N14" s="34">
        <f t="shared" si="2"/>
        <v>0.7300613496932515</v>
      </c>
      <c r="O14" s="62" t="str">
        <f t="shared" si="3"/>
        <v>uspěsný řešitel</v>
      </c>
      <c r="Q14" s="10"/>
    </row>
    <row r="15" spans="1:17" ht="12.75" customHeight="1">
      <c r="A15" s="64">
        <v>31</v>
      </c>
      <c r="B15" s="132">
        <v>11</v>
      </c>
      <c r="C15" s="50">
        <v>7</v>
      </c>
      <c r="D15" s="95" t="s">
        <v>31</v>
      </c>
      <c r="E15" s="137" t="s">
        <v>44</v>
      </c>
      <c r="F15" s="93" t="s">
        <v>20</v>
      </c>
      <c r="G15" s="98">
        <v>7</v>
      </c>
      <c r="H15" s="97">
        <v>68</v>
      </c>
      <c r="I15" s="30">
        <v>18</v>
      </c>
      <c r="J15" s="30">
        <v>8</v>
      </c>
      <c r="K15" s="19">
        <f t="shared" si="0"/>
        <v>26</v>
      </c>
      <c r="L15" s="20">
        <v>25</v>
      </c>
      <c r="M15" s="20">
        <f t="shared" si="1"/>
        <v>119</v>
      </c>
      <c r="N15" s="34">
        <f t="shared" si="2"/>
        <v>0.7300613496932515</v>
      </c>
      <c r="O15" s="62" t="str">
        <f t="shared" si="3"/>
        <v>uspěsný řešitel</v>
      </c>
      <c r="Q15" s="10"/>
    </row>
    <row r="16" spans="1:17" ht="12.75" customHeight="1">
      <c r="A16" s="64">
        <v>23</v>
      </c>
      <c r="B16" s="132">
        <v>12</v>
      </c>
      <c r="C16" s="28">
        <v>14</v>
      </c>
      <c r="D16" s="92" t="s">
        <v>60</v>
      </c>
      <c r="E16" s="136" t="s">
        <v>72</v>
      </c>
      <c r="F16" s="99" t="s">
        <v>19</v>
      </c>
      <c r="G16" s="105">
        <v>6</v>
      </c>
      <c r="H16" s="97">
        <v>69.5</v>
      </c>
      <c r="I16" s="30">
        <v>13</v>
      </c>
      <c r="J16" s="30">
        <v>9.5</v>
      </c>
      <c r="K16" s="19">
        <f t="shared" si="0"/>
        <v>22.5</v>
      </c>
      <c r="L16" s="20">
        <v>25</v>
      </c>
      <c r="M16" s="20">
        <f t="shared" si="1"/>
        <v>117</v>
      </c>
      <c r="N16" s="34">
        <f t="shared" si="2"/>
        <v>0.7177914110429447</v>
      </c>
      <c r="O16" s="62" t="str">
        <f t="shared" si="3"/>
        <v>uspěsný řešitel</v>
      </c>
      <c r="Q16" s="10"/>
    </row>
    <row r="17" spans="1:17" ht="12.75" customHeight="1">
      <c r="A17" s="64">
        <v>27</v>
      </c>
      <c r="B17" s="132">
        <v>13</v>
      </c>
      <c r="C17" s="29">
        <v>13</v>
      </c>
      <c r="D17" s="92" t="s">
        <v>67</v>
      </c>
      <c r="E17" s="139" t="s">
        <v>76</v>
      </c>
      <c r="F17" s="93" t="s">
        <v>17</v>
      </c>
      <c r="G17" s="94">
        <v>6</v>
      </c>
      <c r="H17" s="104">
        <v>69</v>
      </c>
      <c r="I17" s="30">
        <v>15.5</v>
      </c>
      <c r="J17" s="30">
        <v>7.5</v>
      </c>
      <c r="K17" s="19">
        <f t="shared" si="0"/>
        <v>23</v>
      </c>
      <c r="L17" s="20">
        <v>25</v>
      </c>
      <c r="M17" s="20">
        <f t="shared" si="1"/>
        <v>117</v>
      </c>
      <c r="N17" s="34">
        <f t="shared" si="2"/>
        <v>0.7177914110429447</v>
      </c>
      <c r="O17" s="62" t="str">
        <f t="shared" si="3"/>
        <v>uspěsný řešitel</v>
      </c>
      <c r="Q17" s="10"/>
    </row>
    <row r="18" spans="1:17" ht="12.75" customHeight="1">
      <c r="A18" s="64">
        <v>24</v>
      </c>
      <c r="B18" s="132">
        <v>14</v>
      </c>
      <c r="C18" s="28">
        <v>30</v>
      </c>
      <c r="D18" s="92" t="s">
        <v>59</v>
      </c>
      <c r="E18" s="136" t="s">
        <v>71</v>
      </c>
      <c r="F18" s="99" t="s">
        <v>19</v>
      </c>
      <c r="G18" s="94">
        <v>7</v>
      </c>
      <c r="H18" s="97">
        <v>73</v>
      </c>
      <c r="I18" s="30">
        <v>15.5</v>
      </c>
      <c r="J18" s="30">
        <v>3</v>
      </c>
      <c r="K18" s="19">
        <f t="shared" si="0"/>
        <v>18.5</v>
      </c>
      <c r="L18" s="20">
        <v>25</v>
      </c>
      <c r="M18" s="20">
        <f t="shared" si="1"/>
        <v>116.5</v>
      </c>
      <c r="N18" s="34">
        <f t="shared" si="2"/>
        <v>0.7147239263803681</v>
      </c>
      <c r="O18" s="62" t="str">
        <f t="shared" si="3"/>
        <v>uspěsný řešitel</v>
      </c>
      <c r="Q18" s="10"/>
    </row>
    <row r="19" spans="1:17" ht="12.75" customHeight="1">
      <c r="A19" s="64">
        <v>4</v>
      </c>
      <c r="B19" s="132">
        <v>15</v>
      </c>
      <c r="C19" s="50">
        <v>25</v>
      </c>
      <c r="D19" s="95" t="s">
        <v>38</v>
      </c>
      <c r="E19" s="137" t="s">
        <v>44</v>
      </c>
      <c r="F19" s="93" t="s">
        <v>20</v>
      </c>
      <c r="G19" s="98">
        <v>6</v>
      </c>
      <c r="H19" s="97">
        <v>66</v>
      </c>
      <c r="I19" s="30">
        <v>13.5</v>
      </c>
      <c r="J19" s="30">
        <v>14</v>
      </c>
      <c r="K19" s="19">
        <f t="shared" si="0"/>
        <v>27.5</v>
      </c>
      <c r="L19" s="20">
        <v>23</v>
      </c>
      <c r="M19" s="20">
        <f t="shared" si="1"/>
        <v>116.5</v>
      </c>
      <c r="N19" s="34">
        <f t="shared" si="2"/>
        <v>0.7147239263803681</v>
      </c>
      <c r="O19" s="62" t="str">
        <f t="shared" si="3"/>
        <v>uspěsný řešitel</v>
      </c>
      <c r="Q19" s="44"/>
    </row>
    <row r="20" spans="1:17" ht="12.75" customHeight="1">
      <c r="A20" s="64">
        <v>15</v>
      </c>
      <c r="B20" s="132">
        <v>16</v>
      </c>
      <c r="C20" s="29">
        <v>15</v>
      </c>
      <c r="D20" s="95" t="s">
        <v>50</v>
      </c>
      <c r="E20" s="138" t="s">
        <v>78</v>
      </c>
      <c r="F20" s="99" t="s">
        <v>16</v>
      </c>
      <c r="G20" s="100">
        <v>6</v>
      </c>
      <c r="H20" s="91">
        <v>71</v>
      </c>
      <c r="I20" s="30">
        <v>15</v>
      </c>
      <c r="J20" s="30">
        <v>5.5</v>
      </c>
      <c r="K20" s="19">
        <f t="shared" si="0"/>
        <v>20.5</v>
      </c>
      <c r="L20" s="20">
        <v>24</v>
      </c>
      <c r="M20" s="20">
        <f t="shared" si="1"/>
        <v>115.5</v>
      </c>
      <c r="N20" s="34">
        <f t="shared" si="2"/>
        <v>0.7085889570552147</v>
      </c>
      <c r="O20" s="62" t="str">
        <f t="shared" si="3"/>
        <v>uspěsný řešitel</v>
      </c>
      <c r="Q20" s="44"/>
    </row>
    <row r="21" spans="1:17" ht="12.75" customHeight="1">
      <c r="A21" s="64">
        <v>25</v>
      </c>
      <c r="B21" s="132">
        <v>17</v>
      </c>
      <c r="C21" s="50">
        <v>21</v>
      </c>
      <c r="D21" s="95" t="s">
        <v>34</v>
      </c>
      <c r="E21" s="136" t="s">
        <v>45</v>
      </c>
      <c r="F21" s="93" t="s">
        <v>20</v>
      </c>
      <c r="G21" s="103">
        <v>7</v>
      </c>
      <c r="H21" s="91">
        <v>78</v>
      </c>
      <c r="I21" s="30">
        <v>8</v>
      </c>
      <c r="J21" s="30">
        <v>6</v>
      </c>
      <c r="K21" s="19">
        <f t="shared" si="0"/>
        <v>14</v>
      </c>
      <c r="L21" s="20">
        <v>23</v>
      </c>
      <c r="M21" s="20">
        <f t="shared" si="1"/>
        <v>115</v>
      </c>
      <c r="N21" s="34">
        <f t="shared" si="2"/>
        <v>0.7055214723926381</v>
      </c>
      <c r="O21" s="62" t="str">
        <f t="shared" si="3"/>
        <v>uspěsný řešitel</v>
      </c>
      <c r="Q21" s="44"/>
    </row>
    <row r="22" spans="1:17" ht="12.75" customHeight="1">
      <c r="A22" s="64">
        <v>19</v>
      </c>
      <c r="B22" s="132">
        <v>18</v>
      </c>
      <c r="C22" s="50">
        <v>22</v>
      </c>
      <c r="D22" s="95" t="s">
        <v>35</v>
      </c>
      <c r="E22" s="136" t="s">
        <v>45</v>
      </c>
      <c r="F22" s="93" t="s">
        <v>20</v>
      </c>
      <c r="G22" s="98">
        <v>7</v>
      </c>
      <c r="H22" s="97">
        <v>73</v>
      </c>
      <c r="I22" s="30">
        <v>8.5</v>
      </c>
      <c r="J22" s="30">
        <v>9.5</v>
      </c>
      <c r="K22" s="19">
        <f t="shared" si="0"/>
        <v>18</v>
      </c>
      <c r="L22" s="20">
        <v>24</v>
      </c>
      <c r="M22" s="20">
        <f t="shared" si="1"/>
        <v>115</v>
      </c>
      <c r="N22" s="34">
        <f t="shared" si="2"/>
        <v>0.7055214723926381</v>
      </c>
      <c r="O22" s="62" t="str">
        <f t="shared" si="3"/>
        <v>uspěsný řešitel</v>
      </c>
      <c r="Q22" s="44"/>
    </row>
    <row r="23" spans="1:17" ht="12.75" customHeight="1">
      <c r="A23" s="64">
        <v>18</v>
      </c>
      <c r="B23" s="132">
        <v>19</v>
      </c>
      <c r="C23" s="28">
        <v>17</v>
      </c>
      <c r="D23" s="95" t="s">
        <v>53</v>
      </c>
      <c r="E23" s="138" t="s">
        <v>79</v>
      </c>
      <c r="F23" s="99" t="s">
        <v>16</v>
      </c>
      <c r="G23" s="100">
        <v>7</v>
      </c>
      <c r="H23" s="97">
        <v>73.5</v>
      </c>
      <c r="I23" s="30">
        <v>9</v>
      </c>
      <c r="J23" s="30">
        <v>9</v>
      </c>
      <c r="K23" s="19">
        <f t="shared" si="0"/>
        <v>18</v>
      </c>
      <c r="L23" s="20">
        <v>23</v>
      </c>
      <c r="M23" s="20">
        <f t="shared" si="1"/>
        <v>114.5</v>
      </c>
      <c r="N23" s="34">
        <f t="shared" si="2"/>
        <v>0.7024539877300614</v>
      </c>
      <c r="O23" s="62" t="str">
        <f t="shared" si="3"/>
        <v>uspěsný řešitel</v>
      </c>
      <c r="Q23" s="44"/>
    </row>
    <row r="24" spans="1:17" ht="12.75" customHeight="1">
      <c r="A24" s="64">
        <v>6</v>
      </c>
      <c r="B24" s="132">
        <v>20</v>
      </c>
      <c r="C24" s="28">
        <v>16</v>
      </c>
      <c r="D24" s="95" t="s">
        <v>52</v>
      </c>
      <c r="E24" s="138" t="s">
        <v>78</v>
      </c>
      <c r="F24" s="99" t="s">
        <v>16</v>
      </c>
      <c r="G24" s="100">
        <v>7</v>
      </c>
      <c r="H24" s="97">
        <v>69.5</v>
      </c>
      <c r="I24" s="30">
        <v>14</v>
      </c>
      <c r="J24" s="30">
        <v>6.5</v>
      </c>
      <c r="K24" s="19">
        <f t="shared" si="0"/>
        <v>20.5</v>
      </c>
      <c r="L24" s="20">
        <v>24</v>
      </c>
      <c r="M24" s="20">
        <f t="shared" si="1"/>
        <v>114</v>
      </c>
      <c r="N24" s="34">
        <f t="shared" si="2"/>
        <v>0.6993865030674846</v>
      </c>
      <c r="O24" s="62" t="str">
        <f t="shared" si="3"/>
        <v>uspěsný řešitel</v>
      </c>
      <c r="Q24" s="44"/>
    </row>
    <row r="25" spans="1:17" ht="12.75" customHeight="1">
      <c r="A25" s="64"/>
      <c r="B25" s="132">
        <v>21</v>
      </c>
      <c r="C25" s="50">
        <v>5</v>
      </c>
      <c r="D25" s="95" t="s">
        <v>39</v>
      </c>
      <c r="E25" s="136" t="s">
        <v>45</v>
      </c>
      <c r="F25" s="93" t="s">
        <v>20</v>
      </c>
      <c r="G25" s="103">
        <v>7</v>
      </c>
      <c r="H25" s="106">
        <v>73.5</v>
      </c>
      <c r="I25" s="30">
        <v>6</v>
      </c>
      <c r="J25" s="30">
        <v>6</v>
      </c>
      <c r="K25" s="19">
        <f t="shared" si="0"/>
        <v>12</v>
      </c>
      <c r="L25" s="20">
        <v>23</v>
      </c>
      <c r="M25" s="20">
        <f t="shared" si="1"/>
        <v>108.5</v>
      </c>
      <c r="N25" s="34">
        <f t="shared" si="2"/>
        <v>0.6656441717791411</v>
      </c>
      <c r="O25" s="62" t="str">
        <f t="shared" si="3"/>
        <v>uspěsný řešitel</v>
      </c>
      <c r="Q25" s="44"/>
    </row>
    <row r="26" spans="1:17" ht="12.75" customHeight="1">
      <c r="A26" s="64">
        <v>10</v>
      </c>
      <c r="B26" s="132">
        <v>22</v>
      </c>
      <c r="C26" s="29">
        <v>29</v>
      </c>
      <c r="D26" s="107" t="s">
        <v>61</v>
      </c>
      <c r="E26" s="136" t="s">
        <v>73</v>
      </c>
      <c r="F26" s="99" t="s">
        <v>19</v>
      </c>
      <c r="G26" s="94">
        <v>7</v>
      </c>
      <c r="H26" s="106">
        <v>62.5</v>
      </c>
      <c r="I26" s="30">
        <v>15</v>
      </c>
      <c r="J26" s="30">
        <v>10</v>
      </c>
      <c r="K26" s="19">
        <f t="shared" si="0"/>
        <v>25</v>
      </c>
      <c r="L26" s="20">
        <v>20</v>
      </c>
      <c r="M26" s="20">
        <f t="shared" si="1"/>
        <v>107.5</v>
      </c>
      <c r="N26" s="34">
        <f t="shared" si="2"/>
        <v>0.6595092024539877</v>
      </c>
      <c r="O26" s="62" t="str">
        <f t="shared" si="3"/>
        <v>uspěsný řešitel</v>
      </c>
      <c r="Q26" s="44"/>
    </row>
    <row r="27" spans="1:17" ht="12.75" customHeight="1">
      <c r="A27" s="64">
        <v>8</v>
      </c>
      <c r="B27" s="132">
        <v>23</v>
      </c>
      <c r="C27" s="29">
        <v>28</v>
      </c>
      <c r="D27" s="88" t="s">
        <v>64</v>
      </c>
      <c r="E27" s="134" t="s">
        <v>74</v>
      </c>
      <c r="F27" s="89" t="s">
        <v>18</v>
      </c>
      <c r="G27" s="108">
        <v>6</v>
      </c>
      <c r="H27" s="104">
        <v>56.5</v>
      </c>
      <c r="I27" s="30">
        <v>10</v>
      </c>
      <c r="J27" s="30">
        <v>14.5</v>
      </c>
      <c r="K27" s="19">
        <f t="shared" si="0"/>
        <v>24.5</v>
      </c>
      <c r="L27" s="20">
        <v>24</v>
      </c>
      <c r="M27" s="20">
        <f t="shared" si="1"/>
        <v>105</v>
      </c>
      <c r="N27" s="34">
        <f t="shared" si="2"/>
        <v>0.6441717791411042</v>
      </c>
      <c r="O27" s="62" t="str">
        <f t="shared" si="3"/>
        <v>uspěsný řešitel</v>
      </c>
      <c r="Q27" s="44"/>
    </row>
    <row r="28" spans="1:17" ht="12.75" customHeight="1">
      <c r="A28" s="64">
        <v>34</v>
      </c>
      <c r="B28" s="132">
        <v>24</v>
      </c>
      <c r="C28" s="28">
        <v>12</v>
      </c>
      <c r="D28" s="95" t="s">
        <v>49</v>
      </c>
      <c r="E28" s="138" t="s">
        <v>78</v>
      </c>
      <c r="F28" s="99" t="s">
        <v>16</v>
      </c>
      <c r="G28" s="100">
        <v>7</v>
      </c>
      <c r="H28" s="97">
        <v>69</v>
      </c>
      <c r="I28" s="30">
        <v>6</v>
      </c>
      <c r="J28" s="30">
        <v>7</v>
      </c>
      <c r="K28" s="19">
        <f t="shared" si="0"/>
        <v>13</v>
      </c>
      <c r="L28" s="20">
        <v>19</v>
      </c>
      <c r="M28" s="20">
        <f t="shared" si="1"/>
        <v>101</v>
      </c>
      <c r="N28" s="34">
        <f t="shared" si="2"/>
        <v>0.6196319018404908</v>
      </c>
      <c r="O28" s="62" t="str">
        <f t="shared" si="3"/>
        <v>uspěsný řešitel</v>
      </c>
      <c r="Q28" s="44"/>
    </row>
    <row r="29" spans="1:17" ht="12.75" customHeight="1">
      <c r="A29" s="64">
        <v>11</v>
      </c>
      <c r="B29" s="132">
        <v>25</v>
      </c>
      <c r="C29" s="29">
        <v>36</v>
      </c>
      <c r="D29" s="110" t="s">
        <v>57</v>
      </c>
      <c r="E29" s="140" t="s">
        <v>83</v>
      </c>
      <c r="F29" s="99" t="s">
        <v>16</v>
      </c>
      <c r="G29" s="100">
        <v>7</v>
      </c>
      <c r="H29" s="104">
        <v>68.5</v>
      </c>
      <c r="I29" s="30">
        <v>5.5</v>
      </c>
      <c r="J29" s="30">
        <v>8</v>
      </c>
      <c r="K29" s="19">
        <f t="shared" si="0"/>
        <v>13.5</v>
      </c>
      <c r="L29" s="20">
        <v>19</v>
      </c>
      <c r="M29" s="20">
        <f t="shared" si="1"/>
        <v>101</v>
      </c>
      <c r="N29" s="34">
        <f t="shared" si="2"/>
        <v>0.6196319018404908</v>
      </c>
      <c r="O29" s="62" t="str">
        <f t="shared" si="3"/>
        <v>uspěsný řešitel</v>
      </c>
      <c r="Q29" s="45"/>
    </row>
    <row r="30" spans="1:17" ht="12.75" customHeight="1">
      <c r="A30" s="64">
        <v>16</v>
      </c>
      <c r="B30" s="132">
        <v>26</v>
      </c>
      <c r="C30" s="29">
        <v>33</v>
      </c>
      <c r="D30" s="92" t="s">
        <v>68</v>
      </c>
      <c r="E30" s="139" t="s">
        <v>77</v>
      </c>
      <c r="F30" s="93" t="s">
        <v>17</v>
      </c>
      <c r="G30" s="94">
        <v>7</v>
      </c>
      <c r="H30" s="109">
        <v>56</v>
      </c>
      <c r="I30" s="30">
        <v>13.5</v>
      </c>
      <c r="J30" s="30">
        <v>4.5</v>
      </c>
      <c r="K30" s="19">
        <f t="shared" si="0"/>
        <v>18</v>
      </c>
      <c r="L30" s="20">
        <v>27</v>
      </c>
      <c r="M30" s="20">
        <f t="shared" si="1"/>
        <v>101</v>
      </c>
      <c r="N30" s="34">
        <f t="shared" si="2"/>
        <v>0.6196319018404908</v>
      </c>
      <c r="O30" s="62" t="str">
        <f t="shared" si="3"/>
        <v>uspěsný řešitel</v>
      </c>
      <c r="Q30" s="45"/>
    </row>
    <row r="31" spans="1:17" ht="12.75" customHeight="1">
      <c r="A31" s="64">
        <v>9</v>
      </c>
      <c r="B31" s="132">
        <v>27</v>
      </c>
      <c r="C31" s="50">
        <v>32</v>
      </c>
      <c r="D31" s="95" t="s">
        <v>41</v>
      </c>
      <c r="E31" s="141" t="s">
        <v>46</v>
      </c>
      <c r="F31" s="93" t="s">
        <v>20</v>
      </c>
      <c r="G31" s="98">
        <v>7</v>
      </c>
      <c r="H31" s="91">
        <v>67.5</v>
      </c>
      <c r="I31" s="30">
        <v>7</v>
      </c>
      <c r="J31" s="30">
        <v>3.5</v>
      </c>
      <c r="K31" s="19">
        <f t="shared" si="0"/>
        <v>10.5</v>
      </c>
      <c r="L31" s="20">
        <v>21</v>
      </c>
      <c r="M31" s="20">
        <f t="shared" si="1"/>
        <v>99</v>
      </c>
      <c r="N31" s="34">
        <f t="shared" si="2"/>
        <v>0.6073619631901841</v>
      </c>
      <c r="O31" s="62" t="str">
        <f t="shared" si="3"/>
        <v>uspěsný řešitel</v>
      </c>
      <c r="Q31" s="45"/>
    </row>
    <row r="32" spans="1:17" ht="12.75" customHeight="1">
      <c r="A32" s="64">
        <v>13</v>
      </c>
      <c r="B32" s="132">
        <v>28</v>
      </c>
      <c r="C32" s="50">
        <v>8</v>
      </c>
      <c r="D32" s="95" t="s">
        <v>40</v>
      </c>
      <c r="E32" s="137" t="s">
        <v>43</v>
      </c>
      <c r="F32" s="93" t="s">
        <v>20</v>
      </c>
      <c r="G32" s="98">
        <v>7</v>
      </c>
      <c r="H32" s="106">
        <v>59.5</v>
      </c>
      <c r="I32" s="30">
        <v>14.5</v>
      </c>
      <c r="J32" s="30">
        <v>9.5</v>
      </c>
      <c r="K32" s="19">
        <f t="shared" si="0"/>
        <v>24</v>
      </c>
      <c r="L32" s="20">
        <v>15</v>
      </c>
      <c r="M32" s="20">
        <f t="shared" si="1"/>
        <v>98.5</v>
      </c>
      <c r="N32" s="34">
        <f t="shared" si="2"/>
        <v>0.6042944785276073</v>
      </c>
      <c r="O32" s="62" t="str">
        <f t="shared" si="3"/>
        <v>uspěsný řešitel</v>
      </c>
      <c r="Q32" s="45"/>
    </row>
    <row r="33" spans="1:17" ht="12.75" customHeight="1">
      <c r="A33" s="64">
        <v>33</v>
      </c>
      <c r="B33" s="144">
        <v>29</v>
      </c>
      <c r="C33" s="51">
        <v>35</v>
      </c>
      <c r="D33" s="48" t="s">
        <v>55</v>
      </c>
      <c r="E33" s="142" t="s">
        <v>82</v>
      </c>
      <c r="F33" s="42" t="s">
        <v>16</v>
      </c>
      <c r="G33" s="43">
        <v>6</v>
      </c>
      <c r="H33" s="23">
        <v>62</v>
      </c>
      <c r="I33" s="78">
        <v>12</v>
      </c>
      <c r="J33" s="78">
        <v>1</v>
      </c>
      <c r="K33" s="79">
        <f t="shared" si="0"/>
        <v>13</v>
      </c>
      <c r="L33" s="80">
        <v>21</v>
      </c>
      <c r="M33" s="80">
        <f t="shared" si="1"/>
        <v>96</v>
      </c>
      <c r="N33" s="81">
        <f t="shared" si="2"/>
        <v>0.588957055214724</v>
      </c>
      <c r="O33" s="82" t="str">
        <f t="shared" si="3"/>
        <v>řešitel</v>
      </c>
      <c r="Q33" s="45"/>
    </row>
    <row r="34" spans="1:17" ht="12.75" customHeight="1">
      <c r="A34" s="64">
        <v>17</v>
      </c>
      <c r="B34" s="144">
        <v>30</v>
      </c>
      <c r="C34" s="51">
        <v>34</v>
      </c>
      <c r="D34" s="48" t="s">
        <v>56</v>
      </c>
      <c r="E34" s="142" t="s">
        <v>81</v>
      </c>
      <c r="F34" s="42" t="s">
        <v>16</v>
      </c>
      <c r="G34" s="43">
        <v>7</v>
      </c>
      <c r="H34" s="23">
        <v>60.5</v>
      </c>
      <c r="I34" s="78">
        <v>9</v>
      </c>
      <c r="J34" s="78">
        <v>4.5</v>
      </c>
      <c r="K34" s="79">
        <f t="shared" si="0"/>
        <v>13.5</v>
      </c>
      <c r="L34" s="80">
        <v>21</v>
      </c>
      <c r="M34" s="80">
        <f t="shared" si="1"/>
        <v>95</v>
      </c>
      <c r="N34" s="81">
        <f t="shared" si="2"/>
        <v>0.5828220858895705</v>
      </c>
      <c r="O34" s="82" t="str">
        <f t="shared" si="3"/>
        <v>řešitel</v>
      </c>
      <c r="Q34" s="46"/>
    </row>
    <row r="35" spans="1:17" ht="12.75" customHeight="1">
      <c r="A35" s="64">
        <v>21</v>
      </c>
      <c r="B35" s="144">
        <v>31</v>
      </c>
      <c r="C35" s="51">
        <v>19</v>
      </c>
      <c r="D35" s="48" t="s">
        <v>48</v>
      </c>
      <c r="E35" s="142" t="s">
        <v>69</v>
      </c>
      <c r="F35" s="42" t="s">
        <v>16</v>
      </c>
      <c r="G35" s="43">
        <v>6</v>
      </c>
      <c r="H35" s="23">
        <v>54.5</v>
      </c>
      <c r="I35" s="78">
        <v>8</v>
      </c>
      <c r="J35" s="78">
        <v>8</v>
      </c>
      <c r="K35" s="79">
        <f t="shared" si="0"/>
        <v>16</v>
      </c>
      <c r="L35" s="80">
        <v>23</v>
      </c>
      <c r="M35" s="80">
        <f t="shared" si="1"/>
        <v>93.5</v>
      </c>
      <c r="N35" s="81">
        <f t="shared" si="2"/>
        <v>0.5736196319018405</v>
      </c>
      <c r="O35" s="82" t="str">
        <f t="shared" si="3"/>
        <v>řešitel</v>
      </c>
      <c r="Q35" s="45"/>
    </row>
    <row r="36" spans="1:17" ht="12.75" customHeight="1">
      <c r="A36" s="64">
        <v>35</v>
      </c>
      <c r="B36" s="144">
        <v>32</v>
      </c>
      <c r="C36" s="51">
        <v>9</v>
      </c>
      <c r="D36" s="47" t="s">
        <v>62</v>
      </c>
      <c r="E36" s="143" t="s">
        <v>71</v>
      </c>
      <c r="F36" s="42" t="s">
        <v>19</v>
      </c>
      <c r="G36" s="75">
        <v>7</v>
      </c>
      <c r="H36" s="23">
        <v>58.5</v>
      </c>
      <c r="I36" s="78">
        <v>4.5</v>
      </c>
      <c r="J36" s="78">
        <v>3</v>
      </c>
      <c r="K36" s="79">
        <f t="shared" si="0"/>
        <v>7.5</v>
      </c>
      <c r="L36" s="80">
        <v>25</v>
      </c>
      <c r="M36" s="80">
        <f t="shared" si="1"/>
        <v>91</v>
      </c>
      <c r="N36" s="81">
        <f t="shared" si="2"/>
        <v>0.558282208588957</v>
      </c>
      <c r="O36" s="82" t="str">
        <f t="shared" si="3"/>
        <v>řešitel</v>
      </c>
      <c r="Q36" s="45"/>
    </row>
    <row r="37" spans="1:17" ht="12.75" customHeight="1">
      <c r="A37" s="64">
        <v>26</v>
      </c>
      <c r="B37" s="144">
        <v>33</v>
      </c>
      <c r="C37" s="49">
        <v>1</v>
      </c>
      <c r="D37" s="48" t="s">
        <v>42</v>
      </c>
      <c r="E37" s="143" t="s">
        <v>47</v>
      </c>
      <c r="F37" s="18" t="s">
        <v>20</v>
      </c>
      <c r="G37" s="76">
        <v>7</v>
      </c>
      <c r="H37" s="24">
        <v>51.5</v>
      </c>
      <c r="I37" s="78">
        <v>10</v>
      </c>
      <c r="J37" s="78">
        <v>3</v>
      </c>
      <c r="K37" s="79">
        <f t="shared" si="0"/>
        <v>13</v>
      </c>
      <c r="L37" s="80">
        <v>26</v>
      </c>
      <c r="M37" s="80">
        <f t="shared" si="1"/>
        <v>90.5</v>
      </c>
      <c r="N37" s="81">
        <f t="shared" si="2"/>
        <v>0.5552147239263804</v>
      </c>
      <c r="O37" s="82" t="str">
        <f t="shared" si="3"/>
        <v>řešitel</v>
      </c>
      <c r="Q37" s="45"/>
    </row>
    <row r="38" spans="1:17" ht="12.75" customHeight="1" thickBot="1">
      <c r="A38" s="64"/>
      <c r="B38" s="145">
        <v>34</v>
      </c>
      <c r="C38" s="71">
        <v>18</v>
      </c>
      <c r="D38" s="72" t="s">
        <v>65</v>
      </c>
      <c r="E38" s="111" t="s">
        <v>74</v>
      </c>
      <c r="F38" s="73" t="s">
        <v>18</v>
      </c>
      <c r="G38" s="77">
        <v>7</v>
      </c>
      <c r="H38" s="74">
        <v>58.5</v>
      </c>
      <c r="I38" s="146">
        <v>6</v>
      </c>
      <c r="J38" s="146">
        <v>7</v>
      </c>
      <c r="K38" s="147">
        <f t="shared" si="0"/>
        <v>13</v>
      </c>
      <c r="L38" s="148">
        <v>17</v>
      </c>
      <c r="M38" s="149">
        <f t="shared" si="1"/>
        <v>88.5</v>
      </c>
      <c r="N38" s="150">
        <f t="shared" si="2"/>
        <v>0.5429447852760736</v>
      </c>
      <c r="O38" s="151" t="str">
        <f t="shared" si="3"/>
        <v>řešitel</v>
      </c>
      <c r="Q38" s="45"/>
    </row>
    <row r="39" spans="1:17" ht="12.75" customHeight="1" thickBot="1">
      <c r="A39" s="64">
        <v>36</v>
      </c>
      <c r="B39" s="122"/>
      <c r="C39" s="123"/>
      <c r="D39" s="123" t="s">
        <v>84</v>
      </c>
      <c r="E39" s="123"/>
      <c r="F39" s="123"/>
      <c r="G39" s="124"/>
      <c r="H39" s="152">
        <v>94</v>
      </c>
      <c r="I39" s="153">
        <v>20</v>
      </c>
      <c r="J39" s="153">
        <v>20</v>
      </c>
      <c r="K39" s="154">
        <f t="shared" si="0"/>
        <v>40</v>
      </c>
      <c r="L39" s="153">
        <v>29</v>
      </c>
      <c r="M39" s="155">
        <f t="shared" si="1"/>
        <v>163</v>
      </c>
      <c r="N39" s="156">
        <f t="shared" si="2"/>
        <v>1</v>
      </c>
      <c r="O39" s="125" t="s">
        <v>11</v>
      </c>
      <c r="Q39" s="45"/>
    </row>
    <row r="40" spans="1:17" ht="12.75" customHeight="1">
      <c r="A40" s="64">
        <v>37</v>
      </c>
      <c r="B40" s="126"/>
      <c r="C40" s="127"/>
      <c r="D40" s="127"/>
      <c r="E40" s="127"/>
      <c r="F40" s="127"/>
      <c r="G40" s="128"/>
      <c r="H40" s="127"/>
      <c r="I40" s="127"/>
      <c r="J40" s="127"/>
      <c r="K40" s="127"/>
      <c r="L40" s="127"/>
      <c r="M40" s="129"/>
      <c r="N40" s="127"/>
      <c r="O40" s="130"/>
      <c r="Q40" s="45"/>
    </row>
    <row r="41" spans="1:17" ht="12.75" customHeight="1">
      <c r="A41" s="65"/>
      <c r="B41" s="36"/>
      <c r="C41" s="37"/>
      <c r="D41" s="37"/>
      <c r="E41" s="13" t="s">
        <v>24</v>
      </c>
      <c r="F41" s="13"/>
      <c r="G41" s="14"/>
      <c r="H41" s="15"/>
      <c r="I41" s="15"/>
      <c r="J41" s="15"/>
      <c r="K41" s="157" t="s">
        <v>25</v>
      </c>
      <c r="L41" s="157"/>
      <c r="M41" s="157"/>
      <c r="N41" s="157"/>
      <c r="O41" s="158"/>
      <c r="Q41" s="10"/>
    </row>
    <row r="42" spans="1:15" ht="12.75" customHeight="1" thickBot="1">
      <c r="A42" s="66"/>
      <c r="B42" s="38"/>
      <c r="C42" s="39"/>
      <c r="D42" s="39"/>
      <c r="E42" s="16"/>
      <c r="F42" s="16"/>
      <c r="G42" s="17"/>
      <c r="H42" s="16"/>
      <c r="I42" s="16"/>
      <c r="J42" s="16"/>
      <c r="K42" s="159" t="s">
        <v>10</v>
      </c>
      <c r="L42" s="159"/>
      <c r="M42" s="159"/>
      <c r="N42" s="159"/>
      <c r="O42" s="160"/>
    </row>
    <row r="43" spans="1:15" s="4" customFormat="1" ht="12.75" customHeight="1">
      <c r="A43" s="25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3"/>
      <c r="N43" s="1"/>
      <c r="O43" s="1"/>
    </row>
    <row r="44" spans="1:5" ht="15.75" thickBot="1">
      <c r="A44" s="35" t="s">
        <v>13</v>
      </c>
      <c r="E44" t="s">
        <v>23</v>
      </c>
    </row>
    <row r="45" spans="1:15" s="5" customFormat="1" ht="9.75" customHeight="1">
      <c r="A45" s="9"/>
      <c r="B45" s="1"/>
      <c r="C45" s="1"/>
      <c r="D45" s="1"/>
      <c r="E45"/>
      <c r="F45" s="1"/>
      <c r="G45" s="2"/>
      <c r="H45" s="1"/>
      <c r="I45" s="1"/>
      <c r="J45" s="1"/>
      <c r="K45" s="1"/>
      <c r="L45" s="1"/>
      <c r="M45" s="3"/>
      <c r="N45" s="1"/>
      <c r="O45" s="1"/>
    </row>
    <row r="46" spans="1:15" s="5" customFormat="1" ht="15.75">
      <c r="A46" s="36" t="s">
        <v>22</v>
      </c>
      <c r="B46" s="10"/>
      <c r="C46" s="112"/>
      <c r="D46" s="113"/>
      <c r="E46" s="114"/>
      <c r="F46" s="115"/>
      <c r="G46" s="116"/>
      <c r="H46" s="117"/>
      <c r="I46" s="118"/>
      <c r="J46" s="118"/>
      <c r="K46" s="26"/>
      <c r="L46" s="27"/>
      <c r="M46" s="27"/>
      <c r="N46" s="119"/>
      <c r="O46" s="120"/>
    </row>
    <row r="47" spans="1:15" ht="15.75" thickBot="1">
      <c r="A47" s="38" t="s">
        <v>29</v>
      </c>
      <c r="B47" s="10"/>
      <c r="C47" s="10"/>
      <c r="D47" s="10"/>
      <c r="E47" s="121"/>
      <c r="F47" s="10"/>
      <c r="G47" s="11"/>
      <c r="H47" s="10"/>
      <c r="I47" s="10"/>
      <c r="J47" s="10"/>
      <c r="K47" s="10"/>
      <c r="L47" s="10"/>
      <c r="M47" s="12"/>
      <c r="N47" s="10"/>
      <c r="O47" s="10"/>
    </row>
    <row r="48" ht="12.75" customHeight="1">
      <c r="E48"/>
    </row>
  </sheetData>
  <sheetProtection selectLockedCells="1" selectUnlockedCells="1"/>
  <mergeCells count="4">
    <mergeCell ref="K41:O41"/>
    <mergeCell ref="K42:O42"/>
    <mergeCell ref="A1:O1"/>
    <mergeCell ref="A2:O2"/>
  </mergeCells>
  <printOptions horizontalCentered="1" verticalCentered="1"/>
  <pageMargins left="0.25" right="0.25" top="0.75" bottom="0.75" header="0.3" footer="0.3"/>
  <pageSetup fitToHeight="1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helyk</dc:creator>
  <cp:keywords/>
  <dc:description/>
  <cp:lastModifiedBy>Nováková Jana</cp:lastModifiedBy>
  <cp:lastPrinted>2018-05-25T10:34:08Z</cp:lastPrinted>
  <dcterms:created xsi:type="dcterms:W3CDTF">2014-04-17T20:11:20Z</dcterms:created>
  <dcterms:modified xsi:type="dcterms:W3CDTF">2018-06-22T07:41:19Z</dcterms:modified>
  <cp:category/>
  <cp:version/>
  <cp:contentType/>
  <cp:contentStatus/>
</cp:coreProperties>
</file>